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330" windowWidth="8880" windowHeight="4200"/>
  </bookViews>
  <sheets>
    <sheet name="Balance" sheetId="1" r:id="rId1"/>
    <sheet name="Cta PyG" sheetId="9" r:id="rId2"/>
  </sheets>
  <definedNames>
    <definedName name="_xlnm.Print_Area" localSheetId="0">Balance!$B$1:$H$62</definedName>
    <definedName name="_xlnm.Print_Area" localSheetId="1">'Cta PyG'!$B$1:$D$54</definedName>
  </definedNames>
  <calcPr calcId="125725"/>
</workbook>
</file>

<file path=xl/calcChain.xml><?xml version="1.0" encoding="utf-8"?>
<calcChain xmlns="http://schemas.openxmlformats.org/spreadsheetml/2006/main">
  <c r="G18" i="1"/>
  <c r="D28" i="9"/>
  <c r="D32" s="1"/>
  <c r="C28"/>
  <c r="C32" s="1"/>
  <c r="C46" i="1" l="1"/>
  <c r="D17"/>
  <c r="C17"/>
  <c r="H42" l="1"/>
  <c r="G42"/>
  <c r="H30"/>
  <c r="H34" s="1"/>
  <c r="G30"/>
  <c r="G34" s="1"/>
  <c r="H18"/>
  <c r="H22" s="1"/>
  <c r="G22"/>
  <c r="G51" l="1"/>
  <c r="G55" s="1"/>
  <c r="C54"/>
  <c r="H51"/>
  <c r="H55" s="1"/>
  <c r="D46"/>
  <c r="D54" s="1"/>
  <c r="C41" i="9" l="1"/>
  <c r="C43" s="1"/>
  <c r="D41"/>
  <c r="D43" s="1"/>
  <c r="C57" i="1" l="1"/>
  <c r="G7" l="1"/>
  <c r="C47" i="9" l="1"/>
  <c r="C49" s="1"/>
  <c r="D47"/>
  <c r="D49" s="1"/>
  <c r="H57" i="1" l="1"/>
  <c r="G57"/>
  <c r="H7"/>
  <c r="D57" l="1"/>
</calcChain>
</file>

<file path=xl/sharedStrings.xml><?xml version="1.0" encoding="utf-8"?>
<sst xmlns="http://schemas.openxmlformats.org/spreadsheetml/2006/main" count="84" uniqueCount="80">
  <si>
    <t>ACTIVO</t>
  </si>
  <si>
    <t>PATRIMONIO NETO Y PASIVO</t>
  </si>
  <si>
    <t>(Euros)</t>
  </si>
  <si>
    <t>ACTIVO NO CORRIENTE</t>
  </si>
  <si>
    <t>Total Activo No Corriente</t>
  </si>
  <si>
    <t>ACTIVO CORRIENTE</t>
  </si>
  <si>
    <t>Periodificaciones a corto plazo</t>
  </si>
  <si>
    <t>Total Activo Corriente</t>
  </si>
  <si>
    <t>TOTAL ACTIVO</t>
  </si>
  <si>
    <t>TOTAL PATRIMONIO NETO Y PASIVO</t>
  </si>
  <si>
    <t>Total Pasivo Corriente</t>
  </si>
  <si>
    <t>Reservas</t>
  </si>
  <si>
    <t>Total Patrimonio Neto</t>
  </si>
  <si>
    <t>PASIVO CORRIENTE:</t>
  </si>
  <si>
    <t>Total Fondos Propios</t>
  </si>
  <si>
    <t>( Euros )</t>
  </si>
  <si>
    <t>OPERACIONES CONTINUADAS</t>
  </si>
  <si>
    <t>Otros ingresos de explotación</t>
  </si>
  <si>
    <t>Otros gastos de explotación</t>
  </si>
  <si>
    <t>RESULTADOS DE EXPLOTACION</t>
  </si>
  <si>
    <t>Diferencias de cambio</t>
  </si>
  <si>
    <t>RESULTADO FINANCIERO</t>
  </si>
  <si>
    <t>RESULTADO ANTES DE IMPUESTOS</t>
  </si>
  <si>
    <t>RESULTADO DEL EJERCICIO PROCEDENTE DE OPERACIONES CONTINUADAS</t>
  </si>
  <si>
    <t>RESULTADO DEL EJERCICIO</t>
  </si>
  <si>
    <t>2017</t>
  </si>
  <si>
    <t>ROBOT S.A.</t>
  </si>
  <si>
    <t>Prima de emisión</t>
  </si>
  <si>
    <t>PASIVO NO CORRIENTE:</t>
  </si>
  <si>
    <t>Total Pasivo No Corriente</t>
  </si>
  <si>
    <t>Variación de existencias de productos terminados y en curso de fabricación</t>
  </si>
  <si>
    <t>Trabajos realizados para su activo</t>
  </si>
  <si>
    <t>Deterioro y resultados por enajenaciones de inmovilizado</t>
  </si>
  <si>
    <t>Otros resultados</t>
  </si>
  <si>
    <t>Efectivo y otros activos líquidos equivalentes</t>
  </si>
  <si>
    <t>CUENTAS DE PERDIDAS Y GANANCIAS ABREVIADAS CORRESPONDIENTES A LOS EJERCICIOS</t>
  </si>
  <si>
    <t>Subvenciones, donaciones y legados recibidos (Nota 15)</t>
  </si>
  <si>
    <t xml:space="preserve">  Anticipos de clientes (Nota 11)</t>
  </si>
  <si>
    <t xml:space="preserve">  Otras deudas con las Administraciones Públicas (Nota 17)</t>
  </si>
  <si>
    <t xml:space="preserve">  Pasivos por impuesto corriente (Nota 17)</t>
  </si>
  <si>
    <t xml:space="preserve">  Personal (remuneraciones pendientes de pago) (Nota 11)</t>
  </si>
  <si>
    <t xml:space="preserve">  Acreedores varios (Nota 11)</t>
  </si>
  <si>
    <t xml:space="preserve">  Proveedores (Nota 11)</t>
  </si>
  <si>
    <t>Inmovilizado Intangible</t>
  </si>
  <si>
    <t>Inmovilizado Material</t>
  </si>
  <si>
    <t>Inversiones Finacieras a Largo Plazo</t>
  </si>
  <si>
    <t>Activos por impuesto diferido</t>
  </si>
  <si>
    <t>Deudores comerciales no corrientes</t>
  </si>
  <si>
    <t>Capital escriturado</t>
  </si>
  <si>
    <t>Fondos Propios</t>
  </si>
  <si>
    <t>PATRIMONIO NETO</t>
  </si>
  <si>
    <t>Resultado del periodo</t>
  </si>
  <si>
    <t>Deudas con entidades de crédito</t>
  </si>
  <si>
    <t>Deudas a largo plazo</t>
  </si>
  <si>
    <t>Acreedores por arrendamiento financiero</t>
  </si>
  <si>
    <t>Otras deudas a largo plazo</t>
  </si>
  <si>
    <t>Pasivos por impuesto diferido</t>
  </si>
  <si>
    <t>Deudores comerciales y otras cuentas a cobrar</t>
  </si>
  <si>
    <t>Clientes por ventas y prestaciones de servicios</t>
  </si>
  <si>
    <t>Deudores varios</t>
  </si>
  <si>
    <t>Personal</t>
  </si>
  <si>
    <t>Activo por impuesto corriente</t>
  </si>
  <si>
    <t>Otros créditos con las Administraciones Públicas</t>
  </si>
  <si>
    <t>Inversiones financieras a corto plazo</t>
  </si>
  <si>
    <t>Existencias</t>
  </si>
  <si>
    <t>Deudas a corto plazo</t>
  </si>
  <si>
    <t>Acreedores comerciales y otras cuentas a pagar</t>
  </si>
  <si>
    <t>Otras deudas a corto plazo</t>
  </si>
  <si>
    <t>Importe neto de la cifra de negocios</t>
  </si>
  <si>
    <t>Aprovisionamientos</t>
  </si>
  <si>
    <t>Gastos de personal</t>
  </si>
  <si>
    <t>Amortización del inmovilizado</t>
  </si>
  <si>
    <t>Ingresos financieros</t>
  </si>
  <si>
    <t>Gastos financieros</t>
  </si>
  <si>
    <t>Impuestos sobre beneficios</t>
  </si>
  <si>
    <t>EBITDA</t>
  </si>
  <si>
    <t>BALANCES ABREVIADOS AL 31 DE DICIEMBRE DE 2018 Y 2017</t>
  </si>
  <si>
    <t>Acciones y participaciones de patrimonio propias</t>
  </si>
  <si>
    <t>ANUALES TERMINADOS EL 31 DE DICIEMBRE DE 2018 Y 2017</t>
  </si>
  <si>
    <t>2018</t>
  </si>
</sst>
</file>

<file path=xl/styles.xml><?xml version="1.0" encoding="utf-8"?>
<styleSheet xmlns="http://schemas.openxmlformats.org/spreadsheetml/2006/main">
  <numFmts count="3">
    <numFmt numFmtId="164" formatCode="#,##0;\(#,##0\)"/>
    <numFmt numFmtId="165" formatCode="#,###;\(#,###\);\-\-"/>
    <numFmt numFmtId="166" formatCode="#,##0;\(#,##0\);\-\-"/>
  </numFmts>
  <fonts count="10"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8">
    <xf numFmtId="0" fontId="0" fillId="0" borderId="0" xfId="0"/>
    <xf numFmtId="164" fontId="3" fillId="0" borderId="0" xfId="0" applyNumberFormat="1" applyFont="1"/>
    <xf numFmtId="0" fontId="3" fillId="0" borderId="0" xfId="0" applyFont="1" applyFill="1" applyBorder="1" applyAlignment="1"/>
    <xf numFmtId="164" fontId="3" fillId="0" borderId="0" xfId="0" applyNumberFormat="1" applyFont="1" applyAlignment="1"/>
    <xf numFmtId="164" fontId="4" fillId="0" borderId="0" xfId="0" applyNumberFormat="1" applyFont="1"/>
    <xf numFmtId="165" fontId="3" fillId="0" borderId="0" xfId="0" applyNumberFormat="1" applyFont="1" applyAlignment="1"/>
    <xf numFmtId="165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/>
    <xf numFmtId="164" fontId="4" fillId="0" borderId="1" xfId="0" applyNumberFormat="1" applyFont="1" applyBorder="1" applyAlignment="1"/>
    <xf numFmtId="164" fontId="4" fillId="0" borderId="0" xfId="0" applyNumberFormat="1" applyFont="1" applyBorder="1" applyAlignment="1"/>
    <xf numFmtId="165" fontId="3" fillId="0" borderId="0" xfId="0" applyNumberFormat="1" applyFont="1"/>
    <xf numFmtId="165" fontId="4" fillId="0" borderId="0" xfId="0" applyNumberFormat="1" applyFont="1" applyFill="1" applyAlignment="1"/>
    <xf numFmtId="165" fontId="5" fillId="0" borderId="0" xfId="0" applyNumberFormat="1" applyFont="1" applyBorder="1" applyAlignment="1"/>
    <xf numFmtId="164" fontId="5" fillId="0" borderId="0" xfId="0" applyNumberFormat="1" applyFont="1"/>
    <xf numFmtId="164" fontId="4" fillId="0" borderId="3" xfId="0" applyNumberFormat="1" applyFont="1" applyBorder="1"/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/>
    <xf numFmtId="4" fontId="4" fillId="0" borderId="0" xfId="0" applyNumberFormat="1" applyFont="1"/>
    <xf numFmtId="4" fontId="4" fillId="0" borderId="0" xfId="0" applyNumberFormat="1" applyFont="1" applyBorder="1" applyAlignment="1"/>
    <xf numFmtId="4" fontId="3" fillId="0" borderId="0" xfId="0" applyNumberFormat="1" applyFont="1" applyAlignment="1"/>
    <xf numFmtId="4" fontId="4" fillId="0" borderId="0" xfId="0" applyNumberFormat="1" applyFont="1" applyAlignment="1"/>
    <xf numFmtId="4" fontId="3" fillId="0" borderId="0" xfId="0" applyNumberFormat="1" applyFont="1" applyFill="1" applyAlignment="1"/>
    <xf numFmtId="4" fontId="3" fillId="0" borderId="0" xfId="0" applyNumberFormat="1" applyFont="1"/>
    <xf numFmtId="4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 applyAlignment="1"/>
    <xf numFmtId="4" fontId="4" fillId="0" borderId="1" xfId="0" applyNumberFormat="1" applyFont="1" applyBorder="1" applyAlignment="1"/>
    <xf numFmtId="4" fontId="4" fillId="0" borderId="1" xfId="0" applyNumberFormat="1" applyFont="1" applyFill="1" applyBorder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Alignment="1"/>
    <xf numFmtId="4" fontId="3" fillId="0" borderId="0" xfId="0" applyNumberFormat="1" applyFont="1" applyBorder="1" applyAlignment="1"/>
    <xf numFmtId="4" fontId="3" fillId="0" borderId="1" xfId="0" applyNumberFormat="1" applyFont="1" applyFill="1" applyBorder="1" applyAlignment="1"/>
    <xf numFmtId="4" fontId="5" fillId="0" borderId="0" xfId="0" applyNumberFormat="1" applyFont="1" applyBorder="1" applyAlignment="1"/>
    <xf numFmtId="4" fontId="3" fillId="0" borderId="0" xfId="0" applyNumberFormat="1" applyFont="1" applyBorder="1"/>
    <xf numFmtId="4" fontId="3" fillId="0" borderId="1" xfId="0" applyNumberFormat="1" applyFont="1" applyBorder="1"/>
    <xf numFmtId="4" fontId="4" fillId="0" borderId="3" xfId="0" applyNumberFormat="1" applyFont="1" applyBorder="1"/>
    <xf numFmtId="4" fontId="3" fillId="0" borderId="3" xfId="0" applyNumberFormat="1" applyFont="1" applyBorder="1" applyAlignment="1"/>
    <xf numFmtId="164" fontId="3" fillId="0" borderId="0" xfId="0" applyNumberFormat="1" applyFont="1" applyFill="1" applyBorder="1" applyAlignment="1"/>
    <xf numFmtId="164" fontId="4" fillId="0" borderId="0" xfId="0" applyNumberFormat="1" applyFont="1" applyAlignment="1"/>
    <xf numFmtId="4" fontId="4" fillId="0" borderId="0" xfId="0" applyNumberFormat="1" applyFont="1" applyFill="1"/>
    <xf numFmtId="164" fontId="3" fillId="0" borderId="0" xfId="2" applyNumberFormat="1" applyFont="1"/>
    <xf numFmtId="0" fontId="3" fillId="0" borderId="0" xfId="2" applyFont="1"/>
    <xf numFmtId="164" fontId="3" fillId="0" borderId="0" xfId="2" applyNumberFormat="1" applyFont="1" applyAlignment="1"/>
    <xf numFmtId="164" fontId="3" fillId="0" borderId="0" xfId="2" applyNumberFormat="1" applyFont="1" applyBorder="1" applyAlignment="1"/>
    <xf numFmtId="164" fontId="4" fillId="0" borderId="1" xfId="2" applyNumberFormat="1" applyFont="1" applyBorder="1" applyAlignment="1"/>
    <xf numFmtId="164" fontId="4" fillId="0" borderId="0" xfId="2" applyNumberFormat="1" applyFont="1" applyAlignment="1"/>
    <xf numFmtId="165" fontId="3" fillId="0" borderId="0" xfId="2" applyNumberFormat="1" applyFont="1" applyBorder="1" applyAlignment="1"/>
    <xf numFmtId="164" fontId="3" fillId="0" borderId="0" xfId="2" applyNumberFormat="1" applyFont="1" applyFill="1"/>
    <xf numFmtId="164" fontId="3" fillId="0" borderId="0" xfId="2" applyNumberFormat="1" applyFont="1" applyBorder="1"/>
    <xf numFmtId="164" fontId="3" fillId="0" borderId="0" xfId="2" applyNumberFormat="1" applyFont="1" applyFill="1" applyBorder="1"/>
    <xf numFmtId="164" fontId="5" fillId="0" borderId="0" xfId="2" applyNumberFormat="1" applyFont="1" applyBorder="1" applyAlignment="1"/>
    <xf numFmtId="164" fontId="4" fillId="0" borderId="3" xfId="2" applyNumberFormat="1" applyFont="1" applyBorder="1"/>
    <xf numFmtId="165" fontId="4" fillId="0" borderId="0" xfId="2" applyNumberFormat="1" applyFont="1" applyBorder="1"/>
    <xf numFmtId="164" fontId="4" fillId="0" borderId="0" xfId="2" applyNumberFormat="1" applyFont="1" applyBorder="1"/>
    <xf numFmtId="0" fontId="3" fillId="0" borderId="0" xfId="2" applyFont="1" applyBorder="1" applyAlignment="1"/>
    <xf numFmtId="0" fontId="3" fillId="0" borderId="0" xfId="2" applyFont="1" applyBorder="1" applyAlignment="1">
      <alignment wrapText="1"/>
    </xf>
    <xf numFmtId="164" fontId="6" fillId="0" borderId="1" xfId="2" applyNumberFormat="1" applyFont="1" applyBorder="1" applyAlignment="1"/>
    <xf numFmtId="14" fontId="6" fillId="0" borderId="1" xfId="2" quotePrefix="1" applyNumberFormat="1" applyFont="1" applyBorder="1" applyAlignment="1">
      <alignment horizontal="center"/>
    </xf>
    <xf numFmtId="4" fontId="3" fillId="0" borderId="0" xfId="2" applyNumberFormat="1" applyFont="1"/>
    <xf numFmtId="4" fontId="3" fillId="0" borderId="0" xfId="2" applyNumberFormat="1" applyFont="1" applyBorder="1"/>
    <xf numFmtId="4" fontId="3" fillId="0" borderId="0" xfId="2" applyNumberFormat="1" applyFont="1" applyBorder="1" applyAlignment="1"/>
    <xf numFmtId="4" fontId="4" fillId="0" borderId="1" xfId="2" applyNumberFormat="1" applyFont="1" applyFill="1" applyBorder="1" applyAlignment="1"/>
    <xf numFmtId="4" fontId="3" fillId="0" borderId="0" xfId="2" applyNumberFormat="1" applyFont="1" applyFill="1" applyBorder="1"/>
    <xf numFmtId="4" fontId="4" fillId="0" borderId="0" xfId="2" applyNumberFormat="1" applyFont="1" applyFill="1" applyBorder="1" applyAlignment="1"/>
    <xf numFmtId="4" fontId="4" fillId="0" borderId="3" xfId="2" applyNumberFormat="1" applyFont="1" applyBorder="1"/>
    <xf numFmtId="4" fontId="4" fillId="0" borderId="1" xfId="2" applyNumberFormat="1" applyFont="1" applyBorder="1"/>
    <xf numFmtId="4" fontId="4" fillId="0" borderId="1" xfId="2" applyNumberFormat="1" applyFont="1" applyBorder="1" applyAlignment="1"/>
    <xf numFmtId="164" fontId="9" fillId="2" borderId="7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2" borderId="7" xfId="2" applyNumberFormat="1" applyFont="1" applyFill="1" applyBorder="1" applyAlignment="1">
      <alignment horizontal="center"/>
    </xf>
    <xf numFmtId="164" fontId="8" fillId="2" borderId="2" xfId="2" applyNumberFormat="1" applyFont="1" applyFill="1" applyBorder="1" applyAlignment="1">
      <alignment horizontal="center"/>
    </xf>
    <xf numFmtId="164" fontId="8" fillId="2" borderId="4" xfId="2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3"/>
  <sheetViews>
    <sheetView tabSelected="1" zoomScaleNormal="100" zoomScaleSheetLayoutView="75" workbookViewId="0">
      <selection activeCell="F65" sqref="F65"/>
    </sheetView>
  </sheetViews>
  <sheetFormatPr baseColWidth="10" defaultColWidth="11.42578125" defaultRowHeight="12.75"/>
  <cols>
    <col min="1" max="1" width="11.42578125" style="1"/>
    <col min="2" max="2" width="50.7109375" style="1" bestFit="1" customWidth="1"/>
    <col min="3" max="4" width="11.28515625" style="1" bestFit="1" customWidth="1"/>
    <col min="5" max="5" width="5.7109375" style="1" bestFit="1" customWidth="1"/>
    <col min="6" max="6" width="48.85546875" style="1" bestFit="1" customWidth="1"/>
    <col min="7" max="8" width="11.28515625" style="1" bestFit="1" customWidth="1"/>
    <col min="9" max="9" width="12" style="1" bestFit="1" customWidth="1"/>
    <col min="10" max="16384" width="11.42578125" style="1"/>
  </cols>
  <sheetData>
    <row r="1" spans="2:18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22.15" customHeight="1">
      <c r="B2" s="71" t="s">
        <v>26</v>
      </c>
      <c r="C2" s="72"/>
      <c r="D2" s="72"/>
      <c r="E2" s="72"/>
      <c r="F2" s="72"/>
      <c r="G2" s="72"/>
      <c r="H2" s="73"/>
    </row>
    <row r="3" spans="2:18" ht="22.15" customHeight="1">
      <c r="B3" s="74" t="s">
        <v>76</v>
      </c>
      <c r="C3" s="75"/>
      <c r="D3" s="75"/>
      <c r="E3" s="75"/>
      <c r="F3" s="75"/>
      <c r="G3" s="75"/>
      <c r="H3" s="76"/>
    </row>
    <row r="4" spans="2:18">
      <c r="B4" s="3"/>
      <c r="C4" s="3"/>
      <c r="D4" s="3"/>
      <c r="E4" s="3"/>
      <c r="F4" s="3"/>
      <c r="G4" s="3"/>
      <c r="H4" s="3"/>
    </row>
    <row r="5" spans="2:18">
      <c r="B5" s="77" t="s">
        <v>2</v>
      </c>
      <c r="C5" s="77"/>
      <c r="D5" s="77"/>
      <c r="E5" s="77"/>
      <c r="F5" s="77"/>
      <c r="G5" s="77"/>
      <c r="H5" s="77"/>
      <c r="I5" s="3"/>
    </row>
    <row r="6" spans="2:18">
      <c r="B6" s="3"/>
      <c r="C6" s="3"/>
      <c r="D6" s="3"/>
      <c r="E6" s="3"/>
      <c r="F6" s="3"/>
      <c r="G6" s="3"/>
      <c r="H6" s="3"/>
    </row>
    <row r="7" spans="2:18" ht="15">
      <c r="B7" s="16" t="s">
        <v>0</v>
      </c>
      <c r="C7" s="17">
        <v>43465</v>
      </c>
      <c r="D7" s="17">
        <v>43100</v>
      </c>
      <c r="E7" s="18"/>
      <c r="F7" s="16" t="s">
        <v>1</v>
      </c>
      <c r="G7" s="17">
        <f>+C7</f>
        <v>43465</v>
      </c>
      <c r="H7" s="17">
        <f>+D7</f>
        <v>43100</v>
      </c>
    </row>
    <row r="8" spans="2:18">
      <c r="B8" s="3"/>
      <c r="C8" s="3"/>
      <c r="D8" s="3"/>
      <c r="E8" s="3"/>
      <c r="F8" s="3"/>
      <c r="G8" s="3"/>
      <c r="H8" s="3"/>
    </row>
    <row r="9" spans="2:18">
      <c r="B9" s="4" t="s">
        <v>3</v>
      </c>
      <c r="C9" s="19"/>
      <c r="D9" s="20"/>
      <c r="E9" s="21"/>
      <c r="F9" s="22" t="s">
        <v>50</v>
      </c>
      <c r="G9" s="22"/>
      <c r="H9" s="23"/>
    </row>
    <row r="10" spans="2:18">
      <c r="B10" s="3"/>
      <c r="C10" s="21"/>
      <c r="D10" s="24"/>
      <c r="E10" s="21"/>
    </row>
    <row r="11" spans="2:18">
      <c r="B11" s="3" t="s">
        <v>43</v>
      </c>
      <c r="C11" s="23">
        <v>1882276.6</v>
      </c>
      <c r="D11" s="23">
        <v>1763198.62</v>
      </c>
      <c r="E11" s="23"/>
      <c r="F11" s="19" t="s">
        <v>49</v>
      </c>
      <c r="G11" s="19"/>
      <c r="H11" s="24"/>
    </row>
    <row r="12" spans="2:18">
      <c r="B12" s="3" t="s">
        <v>44</v>
      </c>
      <c r="C12" s="23">
        <v>2450022.19</v>
      </c>
      <c r="D12" s="23">
        <v>2347512.42</v>
      </c>
      <c r="E12" s="23"/>
      <c r="F12" s="24" t="s">
        <v>48</v>
      </c>
      <c r="G12" s="24">
        <v>685256.11</v>
      </c>
      <c r="H12" s="24">
        <v>685256.11</v>
      </c>
    </row>
    <row r="13" spans="2:18">
      <c r="B13" s="3" t="s">
        <v>45</v>
      </c>
      <c r="C13" s="26">
        <v>40245.49</v>
      </c>
      <c r="D13" s="26">
        <v>51806.05</v>
      </c>
      <c r="E13" s="23"/>
      <c r="F13" s="24" t="s">
        <v>27</v>
      </c>
      <c r="G13" s="26">
        <v>1993363.37</v>
      </c>
      <c r="H13" s="26">
        <v>1993363.37</v>
      </c>
    </row>
    <row r="14" spans="2:18">
      <c r="B14" s="1" t="s">
        <v>46</v>
      </c>
      <c r="C14" s="26">
        <v>130812.28</v>
      </c>
      <c r="D14" s="26">
        <v>89896.75</v>
      </c>
      <c r="E14" s="23"/>
      <c r="F14" s="21" t="s">
        <v>11</v>
      </c>
      <c r="G14" s="26">
        <v>2538042.04</v>
      </c>
      <c r="H14" s="26">
        <v>1901003.45</v>
      </c>
    </row>
    <row r="15" spans="2:18">
      <c r="B15" s="1" t="s">
        <v>47</v>
      </c>
      <c r="C15" s="26">
        <v>33899.440000000002</v>
      </c>
      <c r="D15" s="26">
        <v>66072.62</v>
      </c>
      <c r="E15" s="23"/>
      <c r="F15" s="1" t="s">
        <v>77</v>
      </c>
      <c r="G15" s="24">
        <v>-483555.79</v>
      </c>
      <c r="H15" s="24">
        <v>0</v>
      </c>
    </row>
    <row r="16" spans="2:18">
      <c r="C16" s="26"/>
      <c r="D16" s="23"/>
      <c r="E16" s="23"/>
      <c r="F16" s="21" t="s">
        <v>51</v>
      </c>
      <c r="G16" s="23">
        <v>367169.79</v>
      </c>
      <c r="H16" s="23">
        <v>747997.83</v>
      </c>
    </row>
    <row r="17" spans="2:8">
      <c r="B17" s="9" t="s">
        <v>4</v>
      </c>
      <c r="C17" s="28">
        <f>+C11+C12+C13+C14+C15</f>
        <v>4537256.0000000009</v>
      </c>
      <c r="D17" s="28">
        <f>+D11+D12+D13+D14+D15</f>
        <v>4318486.46</v>
      </c>
      <c r="E17" s="23"/>
    </row>
    <row r="18" spans="2:8">
      <c r="C18" s="26"/>
      <c r="D18" s="26"/>
      <c r="E18" s="23"/>
      <c r="F18" s="28" t="s">
        <v>14</v>
      </c>
      <c r="G18" s="29">
        <f>+G12+G13+G14+G15+G16</f>
        <v>5100275.5199999996</v>
      </c>
      <c r="H18" s="29">
        <f>+H12+H14+H16+H13</f>
        <v>5327620.76</v>
      </c>
    </row>
    <row r="19" spans="2:8">
      <c r="E19" s="23"/>
    </row>
    <row r="20" spans="2:8">
      <c r="C20" s="24"/>
      <c r="D20" s="24"/>
      <c r="E20" s="21"/>
      <c r="F20" s="21" t="s">
        <v>36</v>
      </c>
      <c r="G20" s="25">
        <v>20020.939999999999</v>
      </c>
      <c r="H20" s="25">
        <v>22381.14</v>
      </c>
    </row>
    <row r="21" spans="2:8">
      <c r="E21" s="21"/>
      <c r="F21" s="24"/>
      <c r="G21" s="26"/>
      <c r="H21" s="26"/>
    </row>
    <row r="22" spans="2:8">
      <c r="B22" s="10"/>
      <c r="C22" s="20"/>
      <c r="D22" s="20"/>
      <c r="E22" s="21"/>
      <c r="F22" s="28" t="s">
        <v>12</v>
      </c>
      <c r="G22" s="31">
        <f>+G18+G20</f>
        <v>5120296.46</v>
      </c>
      <c r="H22" s="31">
        <f>+H18+H20</f>
        <v>5350001.8999999994</v>
      </c>
    </row>
    <row r="23" spans="2:8">
      <c r="B23" s="10"/>
      <c r="C23" s="20"/>
      <c r="D23" s="20"/>
      <c r="E23" s="21"/>
      <c r="F23" s="20"/>
      <c r="G23" s="30"/>
      <c r="H23" s="30"/>
    </row>
    <row r="24" spans="2:8">
      <c r="C24" s="24"/>
      <c r="D24" s="24"/>
      <c r="E24" s="21"/>
      <c r="F24" s="33" t="s">
        <v>28</v>
      </c>
    </row>
    <row r="25" spans="2:8">
      <c r="C25" s="24"/>
      <c r="D25" s="24"/>
      <c r="E25" s="21"/>
    </row>
    <row r="26" spans="2:8">
      <c r="B26" s="10"/>
      <c r="C26" s="20"/>
      <c r="D26" s="20"/>
      <c r="E26" s="21"/>
      <c r="F26" s="19" t="s">
        <v>53</v>
      </c>
      <c r="G26" s="32"/>
      <c r="H26" s="32"/>
    </row>
    <row r="27" spans="2:8">
      <c r="B27" s="10"/>
      <c r="C27" s="20"/>
      <c r="D27" s="20"/>
      <c r="E27" s="21"/>
      <c r="F27" s="34" t="s">
        <v>52</v>
      </c>
      <c r="G27" s="27">
        <v>1087802.26</v>
      </c>
      <c r="H27" s="27">
        <v>1226263.21</v>
      </c>
    </row>
    <row r="28" spans="2:8">
      <c r="B28" s="10"/>
      <c r="C28" s="20"/>
      <c r="D28" s="20"/>
      <c r="E28" s="21"/>
      <c r="F28" s="34" t="s">
        <v>54</v>
      </c>
      <c r="G28" s="27">
        <v>10893.83</v>
      </c>
      <c r="H28" s="27">
        <v>18342.7</v>
      </c>
    </row>
    <row r="29" spans="2:8">
      <c r="B29" s="10"/>
      <c r="C29" s="20"/>
      <c r="D29" s="20"/>
      <c r="E29" s="21"/>
      <c r="F29" s="34" t="s">
        <v>55</v>
      </c>
      <c r="G29" s="35">
        <v>433108.88</v>
      </c>
      <c r="H29" s="35">
        <v>322564.88</v>
      </c>
    </row>
    <row r="30" spans="2:8">
      <c r="B30" s="10"/>
      <c r="C30" s="20"/>
      <c r="D30" s="20"/>
      <c r="E30" s="21"/>
      <c r="F30" s="20"/>
      <c r="G30" s="27">
        <f>SUM(G27:G29)</f>
        <v>1531804.9700000002</v>
      </c>
      <c r="H30" s="27">
        <f>SUM(H27:H29)</f>
        <v>1567170.79</v>
      </c>
    </row>
    <row r="31" spans="2:8">
      <c r="B31" s="10"/>
      <c r="C31" s="20"/>
      <c r="D31" s="20"/>
      <c r="E31" s="21"/>
      <c r="F31" s="32"/>
      <c r="G31" s="32"/>
      <c r="H31" s="32"/>
    </row>
    <row r="32" spans="2:8">
      <c r="B32" s="10"/>
      <c r="C32" s="20"/>
      <c r="D32" s="20"/>
      <c r="E32" s="21"/>
      <c r="F32" s="27" t="s">
        <v>56</v>
      </c>
      <c r="G32" s="27">
        <v>30287.26</v>
      </c>
      <c r="H32" s="27">
        <v>29174.53</v>
      </c>
    </row>
    <row r="33" spans="2:9">
      <c r="B33" s="10"/>
      <c r="C33" s="20"/>
      <c r="D33" s="20"/>
      <c r="E33" s="21"/>
      <c r="F33" s="20"/>
      <c r="G33" s="32"/>
      <c r="H33" s="32"/>
    </row>
    <row r="34" spans="2:9">
      <c r="B34" s="10"/>
      <c r="C34" s="20"/>
      <c r="D34" s="20"/>
      <c r="E34" s="21"/>
      <c r="F34" s="28" t="s">
        <v>29</v>
      </c>
      <c r="G34" s="31">
        <f>+G30+G32</f>
        <v>1562092.2300000002</v>
      </c>
      <c r="H34" s="31">
        <f>+H30+H32</f>
        <v>1596345.32</v>
      </c>
    </row>
    <row r="36" spans="2:9">
      <c r="B36" s="4" t="s">
        <v>5</v>
      </c>
      <c r="C36" s="20"/>
      <c r="D36" s="20"/>
      <c r="E36" s="21"/>
      <c r="F36" s="33" t="s">
        <v>13</v>
      </c>
    </row>
    <row r="37" spans="2:9">
      <c r="B37" s="10"/>
      <c r="C37" s="20"/>
      <c r="D37" s="20"/>
      <c r="E37" s="21"/>
    </row>
    <row r="38" spans="2:9">
      <c r="B38" s="1" t="s">
        <v>64</v>
      </c>
      <c r="C38" s="24">
        <v>838046.25</v>
      </c>
      <c r="D38" s="24">
        <v>822347.75</v>
      </c>
      <c r="E38" s="21"/>
      <c r="F38" s="19" t="s">
        <v>65</v>
      </c>
      <c r="G38" s="24"/>
      <c r="H38" s="24"/>
    </row>
    <row r="39" spans="2:9">
      <c r="C39" s="19"/>
      <c r="D39" s="19"/>
      <c r="E39" s="24"/>
      <c r="F39" s="34" t="s">
        <v>52</v>
      </c>
      <c r="G39" s="27">
        <v>263746.65000000002</v>
      </c>
      <c r="H39" s="27">
        <v>250070.14</v>
      </c>
    </row>
    <row r="40" spans="2:9">
      <c r="B40" s="42" t="s">
        <v>57</v>
      </c>
      <c r="C40" s="21"/>
      <c r="D40" s="21"/>
      <c r="E40" s="21"/>
      <c r="F40" s="34" t="s">
        <v>54</v>
      </c>
      <c r="G40" s="27">
        <v>7576.97</v>
      </c>
      <c r="H40" s="27">
        <v>8584.98</v>
      </c>
      <c r="I40" s="13"/>
    </row>
    <row r="41" spans="2:9">
      <c r="B41" s="7" t="s">
        <v>58</v>
      </c>
      <c r="C41" s="23">
        <v>1238778.8799999999</v>
      </c>
      <c r="D41" s="23">
        <v>1756123.6</v>
      </c>
      <c r="E41" s="36"/>
      <c r="F41" s="34" t="s">
        <v>67</v>
      </c>
      <c r="G41" s="35">
        <v>263655.11</v>
      </c>
      <c r="H41" s="35">
        <v>9292.64</v>
      </c>
      <c r="I41" s="13"/>
    </row>
    <row r="42" spans="2:9">
      <c r="B42" s="7" t="s">
        <v>59</v>
      </c>
      <c r="C42" s="23">
        <v>0</v>
      </c>
      <c r="D42" s="23">
        <v>0</v>
      </c>
      <c r="E42" s="36"/>
      <c r="F42" s="34"/>
      <c r="G42" s="27">
        <f>SUM(G39:G41)</f>
        <v>534978.73</v>
      </c>
      <c r="H42" s="27">
        <f>SUM(H39:H41)</f>
        <v>267947.76</v>
      </c>
      <c r="I42" s="13"/>
    </row>
    <row r="43" spans="2:9">
      <c r="B43" s="7" t="s">
        <v>60</v>
      </c>
      <c r="C43" s="24">
        <v>0</v>
      </c>
      <c r="D43" s="24">
        <v>18000</v>
      </c>
      <c r="E43" s="36"/>
      <c r="I43" s="13"/>
    </row>
    <row r="44" spans="2:9">
      <c r="B44" s="7" t="s">
        <v>61</v>
      </c>
      <c r="C44" s="23">
        <v>39360.75</v>
      </c>
      <c r="D44" s="23">
        <v>0</v>
      </c>
      <c r="E44" s="36"/>
      <c r="F44" s="43" t="s">
        <v>66</v>
      </c>
      <c r="G44" s="25"/>
      <c r="H44" s="24"/>
      <c r="I44" s="13"/>
    </row>
    <row r="45" spans="2:9">
      <c r="B45" s="7" t="s">
        <v>62</v>
      </c>
      <c r="C45" s="35">
        <v>139922.69</v>
      </c>
      <c r="D45" s="35">
        <v>116713.51</v>
      </c>
      <c r="E45" s="36"/>
      <c r="F45" s="26" t="s">
        <v>42</v>
      </c>
      <c r="G45" s="24">
        <v>207118.93</v>
      </c>
      <c r="H45" s="24">
        <v>167574.37</v>
      </c>
      <c r="I45" s="13"/>
    </row>
    <row r="46" spans="2:9">
      <c r="B46" s="7"/>
      <c r="C46" s="25">
        <f>SUM(C41:C45)</f>
        <v>1418062.3199999998</v>
      </c>
      <c r="D46" s="25">
        <f>SUM(D41:D45)</f>
        <v>1890837.11</v>
      </c>
      <c r="E46" s="36"/>
      <c r="F46" s="24" t="s">
        <v>41</v>
      </c>
      <c r="G46" s="24">
        <v>63988.94</v>
      </c>
      <c r="H46" s="24">
        <v>79208.460000000006</v>
      </c>
      <c r="I46" s="13"/>
    </row>
    <row r="47" spans="2:9">
      <c r="E47" s="36"/>
      <c r="F47" s="24" t="s">
        <v>40</v>
      </c>
      <c r="G47" s="37">
        <v>3857.04</v>
      </c>
      <c r="H47" s="37">
        <v>1427.04</v>
      </c>
      <c r="I47" s="13"/>
    </row>
    <row r="48" spans="2:9">
      <c r="B48" s="1" t="s">
        <v>63</v>
      </c>
      <c r="C48" s="24">
        <v>105709.38</v>
      </c>
      <c r="D48" s="24">
        <v>9625.56</v>
      </c>
      <c r="E48" s="36"/>
      <c r="F48" s="23" t="s">
        <v>39</v>
      </c>
      <c r="G48" s="37">
        <v>0</v>
      </c>
      <c r="H48" s="37">
        <v>85486.64</v>
      </c>
      <c r="I48" s="13"/>
    </row>
    <row r="49" spans="2:15">
      <c r="B49" s="3"/>
      <c r="C49" s="24"/>
      <c r="D49" s="24"/>
      <c r="E49" s="36"/>
      <c r="F49" s="24" t="s">
        <v>38</v>
      </c>
      <c r="G49" s="37">
        <v>87400.44</v>
      </c>
      <c r="H49" s="37">
        <v>68184.649999999994</v>
      </c>
    </row>
    <row r="50" spans="2:15">
      <c r="B50" s="1" t="s">
        <v>6</v>
      </c>
      <c r="C50" s="24">
        <v>17577.52</v>
      </c>
      <c r="D50" s="24">
        <v>6876.29</v>
      </c>
      <c r="E50" s="21"/>
      <c r="F50" s="24" t="s">
        <v>37</v>
      </c>
      <c r="G50" s="38">
        <v>0</v>
      </c>
      <c r="H50" s="38">
        <v>253754.36</v>
      </c>
    </row>
    <row r="51" spans="2:15">
      <c r="C51" s="24"/>
      <c r="D51" s="24"/>
      <c r="E51" s="21"/>
      <c r="F51" s="23"/>
      <c r="G51" s="24">
        <f>SUM(G45:G50)</f>
        <v>362365.35</v>
      </c>
      <c r="H51" s="24">
        <f>SUM(H45:H50)</f>
        <v>655635.52</v>
      </c>
      <c r="I51" s="14"/>
    </row>
    <row r="52" spans="2:15">
      <c r="B52" s="1" t="s">
        <v>34</v>
      </c>
      <c r="C52" s="25">
        <v>663081.30000000005</v>
      </c>
      <c r="D52" s="25">
        <v>975432.33</v>
      </c>
      <c r="E52" s="21"/>
      <c r="F52" s="24"/>
      <c r="G52" s="24"/>
      <c r="H52" s="24"/>
    </row>
    <row r="53" spans="2:15">
      <c r="C53" s="24"/>
      <c r="D53" s="24"/>
      <c r="E53" s="21"/>
      <c r="F53" s="24" t="s">
        <v>6</v>
      </c>
      <c r="G53" s="24"/>
      <c r="H53" s="24">
        <v>153675</v>
      </c>
    </row>
    <row r="54" spans="2:15">
      <c r="B54" s="9" t="s">
        <v>7</v>
      </c>
      <c r="C54" s="28">
        <f>+C48+C50+C52+C46+C38</f>
        <v>3042476.77</v>
      </c>
      <c r="D54" s="28">
        <f>+D48+D50+D52+D46+D38</f>
        <v>3705119.04</v>
      </c>
      <c r="E54" s="21"/>
      <c r="F54" s="24"/>
      <c r="G54" s="24"/>
      <c r="H54" s="24"/>
      <c r="I54" s="13"/>
    </row>
    <row r="55" spans="2:15">
      <c r="E55" s="21"/>
      <c r="F55" s="28" t="s">
        <v>10</v>
      </c>
      <c r="G55" s="31">
        <f>+G42+G51+G53</f>
        <v>897344.08</v>
      </c>
      <c r="H55" s="31">
        <f>+H42+H51+H53</f>
        <v>1077258.28</v>
      </c>
      <c r="I55" s="13"/>
    </row>
    <row r="56" spans="2:15">
      <c r="E56" s="21"/>
    </row>
    <row r="57" spans="2:15" ht="13.5" thickBot="1">
      <c r="B57" s="15" t="s">
        <v>8</v>
      </c>
      <c r="C57" s="39">
        <f>C54+C17</f>
        <v>7579732.7700000014</v>
      </c>
      <c r="D57" s="39">
        <f>D54+D17</f>
        <v>8023605.5</v>
      </c>
      <c r="E57" s="40"/>
      <c r="F57" s="39" t="s">
        <v>9</v>
      </c>
      <c r="G57" s="39">
        <f>G22+G55+G34</f>
        <v>7579732.7700000005</v>
      </c>
      <c r="H57" s="39">
        <f>H22+H55+H34</f>
        <v>8023605.5</v>
      </c>
      <c r="I57" s="13"/>
    </row>
    <row r="58" spans="2:15" ht="13.5" thickTop="1">
      <c r="C58" s="24"/>
      <c r="D58" s="24"/>
      <c r="E58" s="21"/>
      <c r="F58" s="24"/>
      <c r="G58" s="24"/>
      <c r="H58" s="24"/>
    </row>
    <row r="60" spans="2:15">
      <c r="C60" s="24"/>
      <c r="D60" s="24"/>
      <c r="E60" s="24"/>
      <c r="F60" s="24"/>
      <c r="G60" s="24"/>
      <c r="H60" s="24"/>
    </row>
    <row r="61" spans="2:15">
      <c r="B61" s="41"/>
      <c r="C61" s="41"/>
      <c r="D61" s="41"/>
      <c r="E61" s="41"/>
      <c r="F61" s="41"/>
      <c r="G61" s="41"/>
      <c r="H61" s="41"/>
    </row>
    <row r="62" spans="2:15" s="4" customFormat="1">
      <c r="B62" s="1"/>
      <c r="C62" s="1"/>
      <c r="D62" s="1"/>
      <c r="E62" s="12"/>
      <c r="F62" s="1"/>
      <c r="G62" s="1"/>
      <c r="H62" s="1"/>
    </row>
    <row r="63" spans="2:15" s="4" customForma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s="4" customFormat="1">
      <c r="B64" s="1"/>
      <c r="C64" s="1"/>
      <c r="D64" s="1"/>
      <c r="E64" s="12"/>
      <c r="F64" s="1"/>
      <c r="G64" s="1"/>
      <c r="H64" s="1"/>
    </row>
    <row r="65" spans="2:8" s="4" customFormat="1">
      <c r="B65" s="1"/>
      <c r="C65" s="1"/>
      <c r="D65" s="1"/>
      <c r="E65" s="12"/>
      <c r="F65" s="1"/>
      <c r="G65" s="1"/>
      <c r="H65" s="1"/>
    </row>
    <row r="66" spans="2:8" s="4" customFormat="1">
      <c r="B66" s="1"/>
      <c r="C66" s="1"/>
      <c r="D66" s="1"/>
      <c r="E66" s="12"/>
      <c r="F66" s="1"/>
      <c r="G66" s="1"/>
      <c r="H66" s="1"/>
    </row>
    <row r="74" spans="2:8">
      <c r="E74" s="6"/>
    </row>
    <row r="75" spans="2:8">
      <c r="E75" s="6"/>
    </row>
    <row r="76" spans="2:8">
      <c r="E76" s="6"/>
    </row>
    <row r="77" spans="2:8">
      <c r="E77" s="6"/>
    </row>
    <row r="78" spans="2:8">
      <c r="E78" s="6"/>
    </row>
    <row r="79" spans="2:8">
      <c r="E79" s="8"/>
    </row>
    <row r="80" spans="2:8">
      <c r="E80" s="6"/>
    </row>
    <row r="81" spans="5:5">
      <c r="E81" s="6"/>
    </row>
    <row r="82" spans="5:5">
      <c r="E82" s="6"/>
    </row>
    <row r="83" spans="5:5">
      <c r="E83" s="6"/>
    </row>
    <row r="84" spans="5:5">
      <c r="E84" s="6"/>
    </row>
    <row r="85" spans="5:5">
      <c r="E85" s="6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5"/>
    </row>
    <row r="102" spans="5:5">
      <c r="E102" s="5"/>
    </row>
    <row r="103" spans="5:5">
      <c r="E103" s="5"/>
    </row>
    <row r="104" spans="5:5">
      <c r="E104" s="5"/>
    </row>
    <row r="105" spans="5:5">
      <c r="E105" s="5"/>
    </row>
    <row r="106" spans="5:5">
      <c r="E106" s="5"/>
    </row>
    <row r="107" spans="5:5">
      <c r="E107" s="5"/>
    </row>
    <row r="108" spans="5:5">
      <c r="E108" s="5"/>
    </row>
    <row r="109" spans="5:5">
      <c r="E109" s="5"/>
    </row>
    <row r="110" spans="5:5">
      <c r="E110" s="11"/>
    </row>
    <row r="111" spans="5:5">
      <c r="E111" s="11"/>
    </row>
    <row r="112" spans="5:5">
      <c r="E112" s="11"/>
    </row>
    <row r="113" spans="5:5">
      <c r="E113" s="11"/>
    </row>
  </sheetData>
  <mergeCells count="3">
    <mergeCell ref="B2:H2"/>
    <mergeCell ref="B3:H3"/>
    <mergeCell ref="B5:H5"/>
  </mergeCells>
  <phoneticPr fontId="0" type="noConversion"/>
  <printOptions horizontalCentered="1"/>
  <pageMargins left="0.7" right="0.7" top="0.75" bottom="0.75" header="0.3" footer="0.3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zoomScaleNormal="100" workbookViewId="0">
      <selection activeCell="C35" sqref="C35"/>
    </sheetView>
  </sheetViews>
  <sheetFormatPr baseColWidth="10" defaultColWidth="11.42578125" defaultRowHeight="12.75"/>
  <cols>
    <col min="1" max="1" width="11.42578125" style="44"/>
    <col min="2" max="2" width="61.28515625" style="44" customWidth="1"/>
    <col min="3" max="3" width="16.7109375" style="44" customWidth="1"/>
    <col min="4" max="4" width="17.7109375" style="44" customWidth="1"/>
    <col min="5" max="16384" width="11.42578125" style="44"/>
  </cols>
  <sheetData>
    <row r="1" spans="2:19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ht="22.15" customHeight="1">
      <c r="B2" s="78" t="s">
        <v>26</v>
      </c>
      <c r="C2" s="79"/>
      <c r="D2" s="80"/>
    </row>
    <row r="3" spans="2:19" ht="22.15" customHeight="1">
      <c r="B3" s="81" t="s">
        <v>35</v>
      </c>
      <c r="C3" s="82"/>
      <c r="D3" s="83"/>
    </row>
    <row r="4" spans="2:19" ht="22.15" customHeight="1">
      <c r="B4" s="84" t="s">
        <v>78</v>
      </c>
      <c r="C4" s="85"/>
      <c r="D4" s="86"/>
    </row>
    <row r="5" spans="2:19">
      <c r="B5" s="46"/>
      <c r="C5" s="46"/>
      <c r="D5" s="46"/>
    </row>
    <row r="6" spans="2:19">
      <c r="B6" s="87" t="s">
        <v>15</v>
      </c>
      <c r="C6" s="87"/>
      <c r="D6" s="87"/>
    </row>
    <row r="7" spans="2:19">
      <c r="B7" s="46"/>
      <c r="C7" s="46"/>
      <c r="D7" s="46"/>
    </row>
    <row r="8" spans="2:19" ht="15">
      <c r="B8" s="60" t="s">
        <v>16</v>
      </c>
      <c r="C8" s="61" t="s">
        <v>79</v>
      </c>
      <c r="D8" s="61" t="s">
        <v>25</v>
      </c>
    </row>
    <row r="9" spans="2:19">
      <c r="B9" s="49"/>
      <c r="C9" s="49"/>
      <c r="D9" s="49"/>
    </row>
    <row r="10" spans="2:19">
      <c r="B10" s="50" t="s">
        <v>68</v>
      </c>
      <c r="C10" s="62">
        <v>3661948.53</v>
      </c>
      <c r="D10" s="62">
        <v>4028071.43</v>
      </c>
    </row>
    <row r="11" spans="2:19">
      <c r="B11" s="50"/>
      <c r="C11" s="62"/>
      <c r="D11" s="62"/>
    </row>
    <row r="12" spans="2:19">
      <c r="B12" s="50" t="s">
        <v>30</v>
      </c>
      <c r="C12" s="62">
        <v>-6969</v>
      </c>
      <c r="D12" s="62">
        <v>-16547</v>
      </c>
    </row>
    <row r="13" spans="2:19">
      <c r="B13" s="50"/>
      <c r="C13" s="62"/>
      <c r="D13" s="62"/>
    </row>
    <row r="14" spans="2:19">
      <c r="B14" s="50" t="s">
        <v>31</v>
      </c>
      <c r="C14" s="62">
        <v>270660.31</v>
      </c>
      <c r="D14" s="62">
        <v>214035.59</v>
      </c>
    </row>
    <row r="15" spans="2:19">
      <c r="B15" s="50"/>
      <c r="C15" s="63"/>
      <c r="D15" s="63"/>
    </row>
    <row r="16" spans="2:19">
      <c r="B16" s="47" t="s">
        <v>69</v>
      </c>
      <c r="C16" s="62">
        <v>-1102366.1599999999</v>
      </c>
      <c r="D16" s="62">
        <v>-1172207.1299999999</v>
      </c>
    </row>
    <row r="17" spans="2:4">
      <c r="B17" s="50"/>
      <c r="C17" s="64"/>
      <c r="D17" s="64"/>
    </row>
    <row r="18" spans="2:4">
      <c r="B18" s="50" t="s">
        <v>17</v>
      </c>
      <c r="C18" s="62">
        <v>6527.45</v>
      </c>
      <c r="D18" s="62">
        <v>1220.8599999999999</v>
      </c>
    </row>
    <row r="19" spans="2:4">
      <c r="B19" s="50"/>
      <c r="C19" s="64"/>
      <c r="D19" s="64"/>
    </row>
    <row r="20" spans="2:4">
      <c r="B20" s="50" t="s">
        <v>70</v>
      </c>
      <c r="C20" s="62">
        <v>-1524909.09</v>
      </c>
      <c r="D20" s="62">
        <v>-1291311.3999999999</v>
      </c>
    </row>
    <row r="21" spans="2:4">
      <c r="B21" s="50"/>
      <c r="C21" s="64"/>
      <c r="D21" s="64"/>
    </row>
    <row r="22" spans="2:4">
      <c r="B22" s="50" t="s">
        <v>18</v>
      </c>
      <c r="C22" s="62">
        <v>-596948.03</v>
      </c>
      <c r="D22" s="62">
        <v>-602884.61</v>
      </c>
    </row>
    <row r="23" spans="2:4">
      <c r="B23" s="50"/>
      <c r="C23" s="62"/>
      <c r="D23" s="62"/>
    </row>
    <row r="24" spans="2:4">
      <c r="B24" s="47" t="s">
        <v>32</v>
      </c>
      <c r="C24" s="62">
        <v>0</v>
      </c>
      <c r="D24" s="62">
        <v>500</v>
      </c>
    </row>
    <row r="25" spans="2:4">
      <c r="B25" s="50"/>
      <c r="C25" s="62"/>
      <c r="D25" s="62"/>
    </row>
    <row r="26" spans="2:4">
      <c r="B26" s="47" t="s">
        <v>33</v>
      </c>
      <c r="C26" s="62">
        <v>0</v>
      </c>
      <c r="D26" s="62">
        <v>45</v>
      </c>
    </row>
    <row r="27" spans="2:4">
      <c r="B27" s="50"/>
      <c r="C27" s="62"/>
      <c r="D27" s="64"/>
    </row>
    <row r="28" spans="2:4">
      <c r="B28" s="48" t="s">
        <v>75</v>
      </c>
      <c r="C28" s="69">
        <f>+C10+C12+C14+C16+C18+C20+C22+C24+C26</f>
        <v>707944.00999999978</v>
      </c>
      <c r="D28" s="70">
        <f>+D10+D12+D14+D16+D18+D20+D22+D24+D26</f>
        <v>1160922.7400000007</v>
      </c>
    </row>
    <row r="29" spans="2:4">
      <c r="B29" s="47"/>
      <c r="C29" s="62"/>
      <c r="D29" s="64"/>
    </row>
    <row r="30" spans="2:4">
      <c r="B30" s="47" t="s">
        <v>71</v>
      </c>
      <c r="C30" s="62">
        <v>-328093.46999999997</v>
      </c>
      <c r="D30" s="62">
        <v>-256096.8</v>
      </c>
    </row>
    <row r="31" spans="2:4">
      <c r="B31" s="47"/>
      <c r="C31" s="62"/>
      <c r="D31" s="64"/>
    </row>
    <row r="32" spans="2:4">
      <c r="B32" s="48" t="s">
        <v>19</v>
      </c>
      <c r="C32" s="65">
        <f>+C28+C30</f>
        <v>379850.5399999998</v>
      </c>
      <c r="D32" s="65">
        <f>+D28+D30</f>
        <v>904825.94000000064</v>
      </c>
    </row>
    <row r="33" spans="2:4">
      <c r="B33" s="47"/>
      <c r="C33" s="64"/>
      <c r="D33" s="64"/>
    </row>
    <row r="34" spans="2:4">
      <c r="B34" s="44" t="s">
        <v>72</v>
      </c>
      <c r="C34" s="62">
        <v>228</v>
      </c>
      <c r="D34" s="62">
        <v>352.04</v>
      </c>
    </row>
    <row r="35" spans="2:4">
      <c r="B35" s="47"/>
      <c r="C35" s="64"/>
      <c r="D35" s="64"/>
    </row>
    <row r="36" spans="2:4">
      <c r="B36" s="44" t="s">
        <v>73</v>
      </c>
      <c r="C36" s="62">
        <v>-60347</v>
      </c>
      <c r="D36" s="62">
        <v>-69556.3</v>
      </c>
    </row>
    <row r="37" spans="2:4">
      <c r="B37" s="47"/>
      <c r="C37" s="64"/>
      <c r="D37" s="64"/>
    </row>
    <row r="38" spans="2:4">
      <c r="B38" s="47" t="s">
        <v>20</v>
      </c>
      <c r="C38" s="62">
        <v>-281.33999999999997</v>
      </c>
      <c r="D38" s="62">
        <v>1740.78</v>
      </c>
    </row>
    <row r="39" spans="2:4" hidden="1">
      <c r="B39" s="47"/>
      <c r="C39" s="64"/>
      <c r="D39" s="64"/>
    </row>
    <row r="40" spans="2:4">
      <c r="B40" s="47"/>
      <c r="C40" s="64"/>
      <c r="D40" s="64"/>
    </row>
    <row r="41" spans="2:4">
      <c r="B41" s="48" t="s">
        <v>21</v>
      </c>
      <c r="C41" s="65">
        <f>+C34+C38+C36</f>
        <v>-60400.34</v>
      </c>
      <c r="D41" s="65">
        <f>+D34+D38+D36</f>
        <v>-67463.48</v>
      </c>
    </row>
    <row r="42" spans="2:4">
      <c r="B42" s="47"/>
      <c r="C42" s="64"/>
      <c r="D42" s="64"/>
    </row>
    <row r="43" spans="2:4">
      <c r="B43" s="48" t="s">
        <v>22</v>
      </c>
      <c r="C43" s="65">
        <f>+C32+C41</f>
        <v>319450.19999999984</v>
      </c>
      <c r="D43" s="65">
        <f>+D32+D41</f>
        <v>837362.46000000066</v>
      </c>
    </row>
    <row r="44" spans="2:4">
      <c r="B44" s="52"/>
      <c r="C44" s="63"/>
      <c r="D44" s="63"/>
    </row>
    <row r="45" spans="2:4">
      <c r="B45" s="53" t="s">
        <v>74</v>
      </c>
      <c r="C45" s="66">
        <v>47720.38</v>
      </c>
      <c r="D45" s="66">
        <v>-89364.63</v>
      </c>
    </row>
    <row r="46" spans="2:4">
      <c r="B46" s="52"/>
      <c r="C46" s="63"/>
      <c r="D46" s="63"/>
    </row>
    <row r="47" spans="2:4">
      <c r="B47" s="48" t="s">
        <v>23</v>
      </c>
      <c r="C47" s="65">
        <f>C43+C45</f>
        <v>367170.57999999984</v>
      </c>
      <c r="D47" s="65">
        <f>D43+D45</f>
        <v>747997.83000000066</v>
      </c>
    </row>
    <row r="48" spans="2:4">
      <c r="B48" s="54"/>
      <c r="C48" s="67"/>
      <c r="D48" s="67"/>
    </row>
    <row r="49" spans="2:9" ht="13.5" thickBot="1">
      <c r="B49" s="55" t="s">
        <v>24</v>
      </c>
      <c r="C49" s="68">
        <f>C47</f>
        <v>367170.57999999984</v>
      </c>
      <c r="D49" s="68">
        <f>D47</f>
        <v>747997.83000000066</v>
      </c>
    </row>
    <row r="50" spans="2:9" ht="13.5" thickTop="1">
      <c r="B50" s="57"/>
      <c r="C50" s="57"/>
      <c r="D50" s="56"/>
    </row>
    <row r="51" spans="2:9">
      <c r="B51" s="41"/>
      <c r="C51" s="41"/>
      <c r="D51" s="41"/>
    </row>
    <row r="52" spans="2:9">
      <c r="B52" s="41"/>
      <c r="C52" s="41"/>
      <c r="D52" s="41"/>
    </row>
    <row r="53" spans="2:9">
      <c r="B53" s="52"/>
      <c r="C53" s="52"/>
    </row>
    <row r="54" spans="2:9" ht="15" customHeight="1">
      <c r="B54" s="58"/>
      <c r="C54" s="58"/>
      <c r="D54" s="58"/>
      <c r="E54" s="59"/>
      <c r="F54" s="59"/>
      <c r="G54" s="59"/>
      <c r="H54" s="59"/>
      <c r="I54" s="59"/>
    </row>
    <row r="55" spans="2:9">
      <c r="B55" s="51"/>
      <c r="C55" s="51"/>
      <c r="D55" s="51"/>
    </row>
  </sheetData>
  <mergeCells count="4">
    <mergeCell ref="B2:D2"/>
    <mergeCell ref="B3:D3"/>
    <mergeCell ref="B4:D4"/>
    <mergeCell ref="B6:D6"/>
  </mergeCells>
  <printOptions horizontalCentered="1"/>
  <pageMargins left="0.7" right="0.7" top="0.75" bottom="0.75" header="0.3" footer="0.3"/>
  <pageSetup paperSize="9" scale="93" orientation="portrait" r:id="rId1"/>
  <headerFooter alignWithMargins="0"/>
  <ignoredErrors>
    <ignoredError sqref="C8: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Cta PyG</vt:lpstr>
      <vt:lpstr>Balance!Área_de_impresión</vt:lpstr>
      <vt:lpstr>'Cta PyG'!Área_de_impresión</vt:lpstr>
    </vt:vector>
  </TitlesOfParts>
  <Company>SCD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</dc:creator>
  <cp:lastModifiedBy>jsimonet</cp:lastModifiedBy>
  <cp:lastPrinted>2017-11-28T14:21:00Z</cp:lastPrinted>
  <dcterms:created xsi:type="dcterms:W3CDTF">1996-09-05T16:04:13Z</dcterms:created>
  <dcterms:modified xsi:type="dcterms:W3CDTF">2019-04-09T15:43:53Z</dcterms:modified>
</cp:coreProperties>
</file>